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23040" windowHeight="9528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<sst xmlns="http://schemas.openxmlformats.org/spreadsheetml/2006/main" count="977" uniqueCount="674">
  <si>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</si>
  <si>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</si>
  <si>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</si>
  <si>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</si>
  <si>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</si>
  <si>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</si>
  <si>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</si>
  <si>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</si>
  <si>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</si>
  <si>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</si>
  <si>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</si>
  <si>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</si>
  <si>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</si>
  <si>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</si>
  <si>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</si>
  <si>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</si>
  <si>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</si>
  <si>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</si>
  <si>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</si>
  <si>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</si>
  <si>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</si>
  <si>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</si>
  <si>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</si>
  <si>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</si>
  <si>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</si>
  <si>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</si>
  <si>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</si>
  <si>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</si>
  <si>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</si>
  <si>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</si>
  <si>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</si>
  <si>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</si>
  <si>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</si>
  <si>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</si>
  <si>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</si>
  <si>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</si>
  <si>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</si>
  <si>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</si>
  <si>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</si>
  <si>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</si>
  <si>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</si>
  <si>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</si>
  <si>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</si>
  <si>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</si>
  <si>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</si>
  <si>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</si>
  <si>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</si>
  <si>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</si>
  <si>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</si>
  <si>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</si>
  <si>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</si>
  <si>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</si>
  <si>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</si>
  <si>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</si>
  <si>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</si>
  <si>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</si>
  <si>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</si>
  <si>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</si>
  <si>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</si>
  <si>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</si>
  <si>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</si>
  <si>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</si>
  <si>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</si>
  <si>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</si>
  <si>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</si>
  <si>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</si>
  <si>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</si>
  <si>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</si>
  <si>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</si>
  <si>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</si>
  <si>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</si>
  <si>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</si>
  <si>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</si>
  <si>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</si>
  <si>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</si>
  <si>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</si>
  <si>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</si>
  <si>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</si>
  <si>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</si>
  <si>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</si>
  <si>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</si>
  <si>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</si>
  <si>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</si>
  <si>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</si>
  <si>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</si>
  <si>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</si>
  <si>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</si>
  <si>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</si>
  <si>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</si>
  <si>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</si>
  <si>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</si>
  <si>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</si>
  <si>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</si>
  <si>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</si>
  <si>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</si>
  <si>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</si>
  <si>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</si>
  <si>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</si>
  <si>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</si>
  <si>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</si>
  <si>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</si>
  <si>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</si>
  <si>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</si>
  <si>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</si>
  <si>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</si>
  <si>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</si>
  <si>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</si>
  <si>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</si>
  <si>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</si>
  <si>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</si>
  <si>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</si>
  <si>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</si>
  <si>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</si>
  <si>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</si>
  <si>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</si>
  <si>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</si>
  <si>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</si>
  <si>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</si>
  <si>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</si>
  <si>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</si>
  <si>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</si>
  <si>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</si>
  <si>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</si>
  <si>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</si>
  <si>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</si>
  <si>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</si>
  <si>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</si>
  <si>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</si>
  <si>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</si>
  <si>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</si>
  <si>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</si>
  <si>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</si>
  <si>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</si>
  <si>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</si>
  <si>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</si>
  <si>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</si>
  <si>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</si>
  <si>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</si>
  <si>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</si>
  <si>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</si>
  <si>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</si>
  <si>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</si>
  <si>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</si>
  <si>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</si>
  <si>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</si>
  <si>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</si>
  <si>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</si>
  <si>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</si>
  <si>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</si>
  <si>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</si>
  <si>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</si>
  <si>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</si>
  <si>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</si>
  <si>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</si>
  <si>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</si>
  <si>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</si>
  <si>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</si>
  <si>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</si>
  <si>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</si>
  <si>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</si>
  <si>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</si>
  <si>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</si>
  <si>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</si>
  <si>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</si>
  <si>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</si>
  <si>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</si>
  <si>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</si>
  <si>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</si>
  <si>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</si>
  <si>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</si>
  <si>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</si>
  <si>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</si>
  <si>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</si>
  <si>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</si>
  <si>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</si>
  <si>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</si>
  <si>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</si>
  <si>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</si>
  <si>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</si>
  <si>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</si>
  <si>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</si>
  <si>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</si>
  <si>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</si>
  <si>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</si>
  <si>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</si>
  <si>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</si>
  <si>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</si>
  <si>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</si>
  <si>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</si>
  <si>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</si>
  <si>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</si>
  <si>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</si>
  <si>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</si>
  <si>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</si>
  <si>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</si>
  <si>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</si>
  <si>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</si>
  <si>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</si>
  <si>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</si>
  <si>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</si>
  <si>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</si>
  <si>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</si>
  <si>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</si>
  <si>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</si>
  <si>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</si>
  <si>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</si>
  <si>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</si>
  <si>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</si>
  <si>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</si>
  <si>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</si>
  <si>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</si>
  <si>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</si>
  <si>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</si>
  <si>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</si>
  <si>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</si>
  <si>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</si>
  <si>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</si>
  <si>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</si>
  <si>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</si>
  <si>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</si>
  <si>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</si>
  <si>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</si>
  <si>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</si>
  <si>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</si>
  <si>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</si>
  <si>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</si>
  <si>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</si>
  <si>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</si>
  <si>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</si>
  <si>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</si>
  <si>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</si>
  <si>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</si>
  <si>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</si>
  <si>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</si>
  <si>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</si>
  <si>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</si>
  <si>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</si>
  <si>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</si>
  <si>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</si>
  <si>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</si>
  <si>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</si>
  <si>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</si>
  <si>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</si>
  <si>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</si>
  <si>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</si>
  <si>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</si>
  <si>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</si>
  <si>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</si>
  <si>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</si>
  <si>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</si>
  <si>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</si>
  <si>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</si>
  <si>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</si>
  <si>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</si>
  <si>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</si>
  <si>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</si>
  <si>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</si>
  <si>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</si>
  <si>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</si>
  <si>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</si>
  <si>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</si>
  <si>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</si>
  <si>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</si>
  <si>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</si>
  <si>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</si>
  <si>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</si>
  <si>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</si>
  <si>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</si>
  <si>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</si>
  <si>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</si>
  <si>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</si>
  <si>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</si>
  <si>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</si>
  <si>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</si>
  <si>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</si>
  <si>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</si>
  <si>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</si>
  <si>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</si>
  <si>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</si>
  <si>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</si>
  <si>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</si>
  <si>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</si>
  <si>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</si>
  <si>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</si>
  <si>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</si>
  <si>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</si>
  <si>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</si>
  <si>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</si>
  <si>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</si>
  <si>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</si>
  <si>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</si>
  <si>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</si>
  <si>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</si>
  <si>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</si>
  <si>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</si>
  <si>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</si>
  <si>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</si>
  <si>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</si>
  <si>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</si>
  <si>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</si>
  <si>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</si>
  <si>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</si>
  <si>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</si>
  <si>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</si>
  <si>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</si>
  <si>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</si>
  <si>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</si>
  <si>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</si>
  <si>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</si>
  <si>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</si>
  <si>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</si>
  <si>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</si>
  <si>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</si>
  <si>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</si>
  <si>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</si>
  <si>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</si>
  <si>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</si>
  <si>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</si>
  <si>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</si>
  <si>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</si>
  <si>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</si>
  <si>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</si>
  <si>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</si>
  <si>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</si>
  <si>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</si>
  <si>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</si>
  <si>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</si>
  <si>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</si>
  <si>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</si>
  <si>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</si>
  <si>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</si>
  <si>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</si>
  <si>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</si>
  <si>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</si>
  <si>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</si>
  <si>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</si>
  <si>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</si>
  <si>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</si>
  <si>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</si>
  <si>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</si>
  <si>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</si>
  <si>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</si>
  <si>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</si>
  <si>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</si>
  <si>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</si>
  <si>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</si>
  <si>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</si>
  <si>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</si>
  <si>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</si>
  <si>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</si>
  <si>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</si>
  <si>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</si>
  <si>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</si>
  <si>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</si>
  <si>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</si>
  <si>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</si>
  <si>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</si>
  <si>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</si>
  <si>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</si>
  <si>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</si>
  <si>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</si>
  <si>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</si>
  <si>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</si>
  <si>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</si>
  <si>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</si>
  <si>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</si>
  <si>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</si>
  <si>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</si>
  <si>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</si>
  <si>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</si>
  <si>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</si>
  <si>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</si>
  <si>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</si>
  <si>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</si>
  <si>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</si>
  <si>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</si>
  <si>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</si>
  <si>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</si>
  <si>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</si>
  <si>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</si>
  <si>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</si>
  <si>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</si>
  <si>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</si>
  <si>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</si>
  <si>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</si>
  <si>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</si>
  <si>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</si>
  <si>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</si>
  <si>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</si>
  <si>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</si>
  <si>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</si>
  <si>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</si>
  <si>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</si>
  <si>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</si>
  <si>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</si>
  <si>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</si>
  <si>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</si>
  <si>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</si>
  <si>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</si>
  <si>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</si>
  <si>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</si>
  <si>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</si>
  <si>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</si>
  <si>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</si>
  <si>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</si>
  <si>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</si>
  <si>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</si>
  <si>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</si>
  <si>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</si>
  <si>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</si>
  <si>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</si>
  <si>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</si>
  <si>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</si>
  <si>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</si>
  <si>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</si>
  <si>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</si>
  <si>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</si>
  <si>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</si>
  <si>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</si>
  <si>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</si>
  <si>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</si>
  <si>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</si>
  <si>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</si>
  <si>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</si>
  <si>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</si>
  <si>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</si>
  <si>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</si>
  <si>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</si>
  <si>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</si>
  <si>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</si>
  <si>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</si>
  <si>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</si>
  <si>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</si>
  <si>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</si>
  <si>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</si>
  <si>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</si>
  <si>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</si>
  <si>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</si>
  <si>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</si>
  <si>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</si>
  <si>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</si>
  <si>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</si>
  <si>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</si>
  <si>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</si>
  <si>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</si>
  <si>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</si>
  <si>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</si>
  <si>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</si>
  <si>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</si>
  <si>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</si>
  <si>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</si>
  <si>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</si>
  <si>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</si>
  <si>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</si>
  <si>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</si>
  <si>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</si>
  <si>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</si>
  <si>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</si>
  <si>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</si>
  <si>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</si>
  <si>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</si>
  <si>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</si>
  <si>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</si>
  <si>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</si>
  <si>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</si>
  <si>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</si>
  <si>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</si>
  <si>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</si>
  <si>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</si>
  <si>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</si>
  <si>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</si>
  <si>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</si>
  <si>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</si>
  <si>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</si>
  <si>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</si>
  <si>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</si>
  <si>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</si>
  <si>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</si>
  <si>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</si>
  <si>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</si>
  <si>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</si>
  <si>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</si>
  <si>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</si>
  <si>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</si>
  <si>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</si>
  <si>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</si>
  <si>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</si>
  <si>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</si>
  <si>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</si>
  <si>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</si>
  <si>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</si>
  <si>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</si>
  <si>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</si>
  <si>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</si>
  <si>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</si>
  <si>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</si>
  <si>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</si>
  <si>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</si>
  <si>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</si>
  <si>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</si>
  <si>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</si>
  <si>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</si>
  <si>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</si>
  <si>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</si>
  <si>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</si>
  <si>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</si>
  <si>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</si>
  <si>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</si>
  <si>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</si>
  <si>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</si>
  <si>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</si>
  <si>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</si>
  <si>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</si>
  <si>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</si>
  <si>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</si>
  <si>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</si>
  <si>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</si>
  <si>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</si>
  <si>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</si>
  <si>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</si>
  <si>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</si>
  <si>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</si>
  <si>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</si>
  <si>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</si>
  <si>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</si>
  <si>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</si>
  <si>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</si>
  <si>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</si>
  <si>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</si>
  <si>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</si>
  <si>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</si>
  <si>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</si>
  <si>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</si>
  <si>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</si>
  <si>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</si>
  <si>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</si>
  <si>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</si>
  <si>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</si>
  <si>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</si>
  <si>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</si>
  <si>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</si>
  <si>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</si>
  <si>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</si>
  <si>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</si>
  <si>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</si>
  <si>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</si>
  <si>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</si>
  <si>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</si>
  <si>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</si>
  <si>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</si>
  <si>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</si>
  <si>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</si>
  <si>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</si>
  <si>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</si>
  <si>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</si>
  <si>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</si>
  <si>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</si>
  <si>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</si>
  <si>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</si>
  <si>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</si>
  <si>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</si>
  <si>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</si>
  <si>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</si>
  <si>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</si>
  <si>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</si>
  <si>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</si>
  <si>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</si>
  <si>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</si>
  <si>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</si>
  <si>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</si>
  <si>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</si>
  <si>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</si>
  <si>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</si>
  <si>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</si>
  <si>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</si>
  <si>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</si>
  <si>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</si>
  <si>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</si>
  <si>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</si>
  <si>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</si>
  <si>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</si>
  <si>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</si>
  <si>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</si>
  <si>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</si>
  <si>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</si>
  <si>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</si>
  <si>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</si>
  <si>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</si>
  <si>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</si>
  <si>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</si>
  <si>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</si>
  <si>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</si>
  <si>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</si>
  <si>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</si>
  <si>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</si>
  <si>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</si>
  <si>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</si>
  <si>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</si>
  <si>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</si>
  <si>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</si>
  <si>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</si>
  <si>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</si>
  <si>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</si>
  <si>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</si>
  <si>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</si>
  <si>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</si>
  <si>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</si>
  <si>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</si>
  <si>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</si>
  <si>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</si>
  <si>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</si>
  <si>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</si>
  <si>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</si>
  <si>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</si>
  <si>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</si>
  <si>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</si>
  <si>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</si>
  <si>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</si>
  <si>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</si>
  <si>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</si>
  <si>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</si>
  <si>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</si>
  <si>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</si>
  <si>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</si>
  <si>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</si>
  <si>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</si>
  <si>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</si>
  <si>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</si>
  <si>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</si>
  <si>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</si>
  <si>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</si>
  <si>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</si>
  <si>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</si>
  <si>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</si>
  <si>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</si>
  <si>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</si>
  <si>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</si>
  <si>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</si>
  <si>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</si>
  <si>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</si>
  <si>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</si>
  <si>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</si>
  <si>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</si>
  <si>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</si>
  <si>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</si>
  <si>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</si>
  <si>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</si>
  <si>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</si>
  <si>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</si>
  <si>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</si>
  <si>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</si>
  <si>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</si>
  <si>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</si>
  <si>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</si>
  <si>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</si>
  <si>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</si>
  <si>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</si>
  <si>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</si>
  <si>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</si>
  <si>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</si>
  <si>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</si>
  <si>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</si>
  <si>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Acámbaro, Guanajuato</t>
  </si>
  <si>
    <t>Correspondiente del 1 de Enero al 30 de Junio de 2023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</si>
  <si>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</si>
  <si>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</si>
  <si>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</si>
  <si>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>C.P. Nubia Yutzamara Muñoz Camacho</t>
  </si>
  <si>
    <t xml:space="preserve">         Presidente del Sistema Municipal DIF</t>
  </si>
  <si>
    <t>Subdirectora de Administración y Finanzas SMDIF</t>
  </si>
  <si>
    <t xml:space="preserve">                         __________________________________________________</t>
  </si>
  <si>
    <t xml:space="preserve">          __________________________________________________</t>
  </si>
  <si>
    <t xml:space="preserve">                                                                    Subdirectora de Administración y Finanzas SMDIF</t>
  </si>
  <si>
    <t xml:space="preserve">                                                                C.P. Nubia Yutzamara Muñoz 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</si>
</sst>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8"/>
  <sheetViews>
    <sheetView zoomScaleNormal="100" zoomScaleSheetLayoutView="100" workbookViewId="0">
      <pane ySplit="5" topLeftCell="A36" activePane="bottomLeft" state="frozen"/>
      <selection activeCell="A14" sqref="A14:B14"/>
      <selection pane="bottomLeft" activeCell="A46" sqref="A46:XFD48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899999999999999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899999999999999" customHeight="1" x14ac:dyDescent="0.2">
      <c r="A3" s="168" t="s">
        <v>663</v>
      </c>
      <c r="B3" s="168"/>
      <c r="C3" s="17"/>
      <c r="D3" s="14" t="s">
        <v>604</v>
      </c>
      <c r="E3" s="15">
        <v>2</v>
      </c>
    </row>
    <row r="4" spans="1:5" s="93" customFormat="1" ht="18.899999999999999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4" x14ac:dyDescent="0.2">
      <c r="A33" s="7"/>
      <c r="B33" s="10"/>
    </row>
    <row r="34" spans="1:4" x14ac:dyDescent="0.2">
      <c r="A34" s="7"/>
      <c r="B34" s="9"/>
    </row>
    <row r="35" spans="1:4" x14ac:dyDescent="0.2">
      <c r="A35" s="45" t="s">
        <v>48</v>
      </c>
      <c r="B35" s="46" t="s">
        <v>43</v>
      </c>
    </row>
    <row r="36" spans="1:4" x14ac:dyDescent="0.2">
      <c r="A36" s="45" t="s">
        <v>49</v>
      </c>
      <c r="B36" s="46" t="s">
        <v>44</v>
      </c>
    </row>
    <row r="37" spans="1:4" x14ac:dyDescent="0.2">
      <c r="A37" s="7"/>
      <c r="B37" s="10"/>
    </row>
    <row r="38" spans="1:4" x14ac:dyDescent="0.2">
      <c r="A38" s="7"/>
      <c r="B38" s="8" t="s">
        <v>46</v>
      </c>
    </row>
    <row r="39" spans="1:4" x14ac:dyDescent="0.2">
      <c r="A39" s="7" t="s">
        <v>47</v>
      </c>
      <c r="B39" s="46" t="s">
        <v>32</v>
      </c>
    </row>
    <row r="40" spans="1:4" x14ac:dyDescent="0.2">
      <c r="A40" s="7"/>
      <c r="B40" s="46" t="s">
        <v>624</v>
      </c>
    </row>
    <row r="41" spans="1:4" ht="10.8" thickBot="1" x14ac:dyDescent="0.25">
      <c r="A41" s="11"/>
      <c r="B41" s="12"/>
    </row>
    <row r="44" spans="1:4" x14ac:dyDescent="0.2">
      <c r="B44" s="93" t="s">
        <v>625</v>
      </c>
    </row>
    <row r="46" spans="1:4" s="194" customFormat="1" x14ac:dyDescent="0.3">
      <c r="B46" s="194" t="s">
        <v>664</v>
      </c>
      <c r="C46" s="194" t="s">
        <v>665</v>
      </c>
    </row>
    <row r="47" spans="1:4" s="194" customFormat="1" x14ac:dyDescent="0.3">
      <c r="B47" s="194" t="s">
        <v>666</v>
      </c>
      <c r="C47" s="195" t="s">
        <v>673</v>
      </c>
      <c r="D47" s="195"/>
    </row>
    <row r="48" spans="1:4" s="194" customFormat="1" x14ac:dyDescent="0.3">
      <c r="B48" s="194" t="s">
        <v>668</v>
      </c>
      <c r="C48" s="195" t="s">
        <v>672</v>
      </c>
      <c r="D48" s="195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workbookViewId="0">
      <selection activeCell="C34" sqref="C34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72" t="s">
        <v>662</v>
      </c>
      <c r="B1" s="173"/>
      <c r="C1" s="174"/>
    </row>
    <row r="2" spans="1:3" s="37" customFormat="1" ht="18" customHeight="1" x14ac:dyDescent="0.3">
      <c r="A2" s="175" t="s">
        <v>613</v>
      </c>
      <c r="B2" s="176"/>
      <c r="C2" s="177"/>
    </row>
    <row r="3" spans="1:3" s="37" customFormat="1" ht="18" customHeight="1" x14ac:dyDescent="0.3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6650613.3600000003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38322.82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38322.82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4" x14ac:dyDescent="0.2">
      <c r="A17" s="70">
        <v>3.2</v>
      </c>
      <c r="B17" s="63" t="s">
        <v>530</v>
      </c>
      <c r="C17" s="147">
        <v>0</v>
      </c>
    </row>
    <row r="18" spans="1:4" x14ac:dyDescent="0.2">
      <c r="A18" s="70">
        <v>3.3</v>
      </c>
      <c r="B18" s="65" t="s">
        <v>531</v>
      </c>
      <c r="C18" s="148">
        <v>0</v>
      </c>
    </row>
    <row r="19" spans="1:4" x14ac:dyDescent="0.2">
      <c r="A19" s="59"/>
      <c r="B19" s="71"/>
      <c r="C19" s="72"/>
    </row>
    <row r="20" spans="1:4" x14ac:dyDescent="0.2">
      <c r="A20" s="73" t="s">
        <v>660</v>
      </c>
      <c r="B20" s="73"/>
      <c r="C20" s="145">
        <f>C5+C7-C15</f>
        <v>6688936.1800000006</v>
      </c>
    </row>
    <row r="22" spans="1:4" x14ac:dyDescent="0.2">
      <c r="B22" s="39" t="s">
        <v>625</v>
      </c>
    </row>
    <row r="24" spans="1:4" s="194" customFormat="1" x14ac:dyDescent="0.3">
      <c r="B24" s="194" t="s">
        <v>664</v>
      </c>
      <c r="C24" s="194" t="s">
        <v>665</v>
      </c>
    </row>
    <row r="25" spans="1:4" s="194" customFormat="1" x14ac:dyDescent="0.3">
      <c r="B25" s="194" t="s">
        <v>666</v>
      </c>
      <c r="C25" s="195" t="s">
        <v>673</v>
      </c>
      <c r="D25" s="195"/>
    </row>
    <row r="26" spans="1:4" s="194" customFormat="1" x14ac:dyDescent="0.3">
      <c r="B26" s="194" t="s">
        <v>668</v>
      </c>
      <c r="C26" s="195" t="s">
        <v>672</v>
      </c>
      <c r="D26" s="19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82" t="s">
        <v>662</v>
      </c>
      <c r="B1" s="183"/>
      <c r="C1" s="184"/>
    </row>
    <row r="2" spans="1:3" s="41" customFormat="1" ht="18.899999999999999" customHeight="1" x14ac:dyDescent="0.3">
      <c r="A2" s="185" t="s">
        <v>615</v>
      </c>
      <c r="B2" s="186"/>
      <c r="C2" s="187"/>
    </row>
    <row r="3" spans="1:3" s="41" customFormat="1" ht="18.899999999999999" customHeight="1" x14ac:dyDescent="0.3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5506113.6100000003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5506113.6100000003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22" workbookViewId="0">
      <selection activeCell="A51" sqref="A51:XFD53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899999999999999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899999999999999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12656988.23</v>
      </c>
      <c r="E36" s="34">
        <v>0</v>
      </c>
      <c r="F36" s="34">
        <f t="shared" si="0"/>
        <v>12656988.23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8826076.0700000003</v>
      </c>
      <c r="E37" s="34">
        <v>-14907450.939999999</v>
      </c>
      <c r="F37" s="34">
        <f t="shared" si="0"/>
        <v>-6081374.8699999992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75000</v>
      </c>
      <c r="E38" s="34">
        <v>0</v>
      </c>
      <c r="F38" s="34">
        <f t="shared" si="0"/>
        <v>75000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413.07</v>
      </c>
      <c r="E39" s="34">
        <v>-413.07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1072856.33</v>
      </c>
      <c r="E40" s="34">
        <v>-7723469.6900000004</v>
      </c>
      <c r="F40" s="34">
        <f t="shared" si="0"/>
        <v>-6650613.3600000003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-12656988.23</v>
      </c>
      <c r="F41" s="34">
        <f t="shared" si="0"/>
        <v>-12656988.23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12731988.23</v>
      </c>
      <c r="E42" s="34">
        <v>-5506113.6100000003</v>
      </c>
      <c r="F42" s="34">
        <f t="shared" si="0"/>
        <v>7225874.6200000001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-75000</v>
      </c>
      <c r="F43" s="34">
        <f t="shared" si="0"/>
        <v>-75000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353151.47</v>
      </c>
      <c r="E44" s="34">
        <v>-353151.47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4475024.88</v>
      </c>
      <c r="E45" s="34">
        <v>-4475024.88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-29361.66</v>
      </c>
      <c r="E46" s="34">
        <v>29361.66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4515943.41</v>
      </c>
      <c r="E47" s="34">
        <v>990170.2</v>
      </c>
      <c r="F47" s="34">
        <f t="shared" si="0"/>
        <v>5506113.6100000003</v>
      </c>
    </row>
    <row r="49" spans="2:5" x14ac:dyDescent="0.2">
      <c r="B49" s="29" t="s">
        <v>625</v>
      </c>
    </row>
    <row r="51" spans="2:5" s="194" customFormat="1" x14ac:dyDescent="0.3">
      <c r="B51" s="194" t="s">
        <v>664</v>
      </c>
      <c r="C51" s="194" t="s">
        <v>670</v>
      </c>
    </row>
    <row r="52" spans="2:5" s="194" customFormat="1" x14ac:dyDescent="0.3">
      <c r="B52" s="194" t="s">
        <v>666</v>
      </c>
      <c r="D52" s="195" t="s">
        <v>667</v>
      </c>
      <c r="E52" s="195"/>
    </row>
    <row r="53" spans="2:5" s="194" customFormat="1" x14ac:dyDescent="0.3">
      <c r="B53" s="194" t="s">
        <v>668</v>
      </c>
      <c r="D53" s="195" t="s">
        <v>669</v>
      </c>
      <c r="E53" s="19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16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3.2" x14ac:dyDescent="0.25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" customHeight="1" x14ac:dyDescent="0.2">
      <c r="A16" s="123" t="s">
        <v>597</v>
      </c>
    </row>
    <row r="17" spans="1:4" s="119" customFormat="1" ht="12.9" customHeight="1" x14ac:dyDescent="0.2">
      <c r="A17" s="124"/>
    </row>
    <row r="18" spans="1:4" s="119" customFormat="1" ht="12.9" customHeight="1" x14ac:dyDescent="0.2">
      <c r="A18" s="134" t="s">
        <v>95</v>
      </c>
    </row>
    <row r="19" spans="1:4" s="119" customFormat="1" ht="12.9" customHeight="1" x14ac:dyDescent="0.2">
      <c r="A19" s="127" t="s">
        <v>598</v>
      </c>
    </row>
    <row r="20" spans="1:4" s="119" customFormat="1" ht="12.9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5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opLeftCell="A130" zoomScale="106" zoomScaleNormal="106" workbookViewId="0">
      <selection activeCell="A153" sqref="A153:XFD155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899999999999999" customHeight="1" x14ac:dyDescent="0.3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899999999999999" customHeight="1" x14ac:dyDescent="0.3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486774.65</v>
      </c>
      <c r="D15" s="24">
        <v>486572.11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16</v>
      </c>
      <c r="D16" s="24">
        <v>16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-432.89</v>
      </c>
      <c r="D20" s="24">
        <v>-432.89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10000</v>
      </c>
      <c r="D21" s="24">
        <v>10000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928</v>
      </c>
      <c r="D23" s="24">
        <v>928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5447.71</v>
      </c>
      <c r="D25" s="24">
        <v>5447.71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4323370.16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4313890.16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9480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3031280.4800000004</v>
      </c>
      <c r="D62" s="24">
        <f t="shared" ref="D62:E62" si="0">SUM(D63:D70)</f>
        <v>0</v>
      </c>
      <c r="E62" s="24">
        <f t="shared" si="0"/>
        <v>527346.31000000006</v>
      </c>
    </row>
    <row r="63" spans="1:9" x14ac:dyDescent="0.2">
      <c r="A63" s="22">
        <v>1241</v>
      </c>
      <c r="B63" s="20" t="s">
        <v>237</v>
      </c>
      <c r="C63" s="24">
        <v>588831.03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2377407.9900000002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527346.31000000006</v>
      </c>
    </row>
    <row r="68" spans="1:9" x14ac:dyDescent="0.2">
      <c r="A68" s="22">
        <v>1246</v>
      </c>
      <c r="B68" s="20" t="s">
        <v>242</v>
      </c>
      <c r="C68" s="24">
        <v>65041.46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178703.41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178703.41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506805.01</v>
      </c>
      <c r="D110" s="24">
        <f>SUM(D111:D119)</f>
        <v>506805.01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478664.88</v>
      </c>
      <c r="D111" s="24">
        <f>C111</f>
        <v>478664.88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-4230</v>
      </c>
      <c r="D112" s="24">
        <f t="shared" ref="D112:D119" si="1">C112</f>
        <v>-4230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928</v>
      </c>
      <c r="D113" s="24">
        <f t="shared" si="1"/>
        <v>928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-6576.31</v>
      </c>
      <c r="D117" s="24">
        <f t="shared" si="1"/>
        <v>-6576.31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38018.44</v>
      </c>
      <c r="D119" s="24">
        <f t="shared" si="1"/>
        <v>38018.44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5" x14ac:dyDescent="0.2">
      <c r="A145" s="22">
        <v>2199</v>
      </c>
      <c r="B145" s="20" t="s">
        <v>298</v>
      </c>
      <c r="C145" s="24">
        <v>0</v>
      </c>
    </row>
    <row r="146" spans="1:5" x14ac:dyDescent="0.2">
      <c r="A146" s="22">
        <v>2240</v>
      </c>
      <c r="B146" s="20" t="s">
        <v>299</v>
      </c>
      <c r="C146" s="24">
        <f>SUM(C147:C149)</f>
        <v>0</v>
      </c>
    </row>
    <row r="147" spans="1:5" x14ac:dyDescent="0.2">
      <c r="A147" s="22">
        <v>2241</v>
      </c>
      <c r="B147" s="20" t="s">
        <v>300</v>
      </c>
      <c r="C147" s="24">
        <v>0</v>
      </c>
    </row>
    <row r="148" spans="1:5" x14ac:dyDescent="0.2">
      <c r="A148" s="22">
        <v>2242</v>
      </c>
      <c r="B148" s="20" t="s">
        <v>301</v>
      </c>
      <c r="C148" s="24">
        <v>0</v>
      </c>
    </row>
    <row r="149" spans="1:5" x14ac:dyDescent="0.2">
      <c r="A149" s="22">
        <v>2249</v>
      </c>
      <c r="B149" s="20" t="s">
        <v>302</v>
      </c>
      <c r="C149" s="24">
        <v>0</v>
      </c>
    </row>
    <row r="151" spans="1:5" x14ac:dyDescent="0.2">
      <c r="B151" s="20" t="s">
        <v>625</v>
      </c>
    </row>
    <row r="153" spans="1:5" s="194" customFormat="1" x14ac:dyDescent="0.3">
      <c r="B153" s="194" t="s">
        <v>664</v>
      </c>
      <c r="C153" s="194" t="s">
        <v>670</v>
      </c>
    </row>
    <row r="154" spans="1:5" s="194" customFormat="1" x14ac:dyDescent="0.3">
      <c r="B154" s="194" t="s">
        <v>666</v>
      </c>
      <c r="D154" s="195" t="s">
        <v>667</v>
      </c>
      <c r="E154" s="195"/>
    </row>
    <row r="155" spans="1:5" s="194" customFormat="1" x14ac:dyDescent="0.3">
      <c r="B155" s="194" t="s">
        <v>668</v>
      </c>
      <c r="D155" s="195" t="s">
        <v>669</v>
      </c>
      <c r="E155" s="19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45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188" zoomScaleNormal="100" workbookViewId="0">
      <selection activeCell="A220" sqref="A220:XFD222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899999999999999" customHeight="1" x14ac:dyDescent="0.3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899999999999999" customHeight="1" x14ac:dyDescent="0.3">
      <c r="A3" s="167" t="s">
        <v>663</v>
      </c>
      <c r="B3" s="167"/>
      <c r="C3" s="167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1446784.94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0.399999999999999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0.399999999999999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0.399999999999999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0.399999999999999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0.399999999999999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1446784.94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0.399999999999999" x14ac:dyDescent="0.2">
      <c r="A49" s="50">
        <v>4173</v>
      </c>
      <c r="B49" s="52" t="s">
        <v>500</v>
      </c>
      <c r="C49" s="55">
        <v>1446784.94</v>
      </c>
      <c r="D49" s="92"/>
      <c r="E49" s="49"/>
    </row>
    <row r="50" spans="1:5" ht="20.399999999999999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0.399999999999999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0.399999999999999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0.399999999999999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0.6" x14ac:dyDescent="0.2">
      <c r="A58" s="50">
        <v>4200</v>
      </c>
      <c r="B58" s="52" t="s">
        <v>506</v>
      </c>
      <c r="C58" s="55">
        <f>+C59+C65</f>
        <v>5165505.5999999996</v>
      </c>
      <c r="D58" s="92"/>
      <c r="E58" s="49"/>
    </row>
    <row r="59" spans="1: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5165505.5999999996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5165505.5999999996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38322.82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38322.82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38322.82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5506113.6099999994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5395104.9699999997</v>
      </c>
      <c r="D99" s="57">
        <f>C99/$C$98</f>
        <v>0.97983902115670296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4412948.92</v>
      </c>
      <c r="D100" s="57">
        <f t="shared" ref="D100:D163" si="0">C100/$C$98</f>
        <v>0.80146346998459417</v>
      </c>
      <c r="E100" s="56"/>
    </row>
    <row r="101" spans="1:5" x14ac:dyDescent="0.2">
      <c r="A101" s="54">
        <v>5111</v>
      </c>
      <c r="B101" s="51" t="s">
        <v>361</v>
      </c>
      <c r="C101" s="55">
        <v>3433234.73</v>
      </c>
      <c r="D101" s="57">
        <f t="shared" si="0"/>
        <v>0.62353140039912835</v>
      </c>
      <c r="E101" s="56"/>
    </row>
    <row r="102" spans="1:5" x14ac:dyDescent="0.2">
      <c r="A102" s="54">
        <v>5112</v>
      </c>
      <c r="B102" s="51" t="s">
        <v>362</v>
      </c>
      <c r="C102" s="55">
        <v>74610.39</v>
      </c>
      <c r="D102" s="57">
        <f t="shared" si="0"/>
        <v>1.3550463227728425E-2</v>
      </c>
      <c r="E102" s="56"/>
    </row>
    <row r="103" spans="1:5" x14ac:dyDescent="0.2">
      <c r="A103" s="54">
        <v>5113</v>
      </c>
      <c r="B103" s="51" t="s">
        <v>363</v>
      </c>
      <c r="C103" s="55">
        <v>790180.05</v>
      </c>
      <c r="D103" s="57">
        <f t="shared" si="0"/>
        <v>0.14350957970879938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114923.75</v>
      </c>
      <c r="D105" s="57">
        <f t="shared" si="0"/>
        <v>2.0872026648937964E-2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477720.29999999993</v>
      </c>
      <c r="D107" s="57">
        <f t="shared" si="0"/>
        <v>8.676179494959603E-2</v>
      </c>
      <c r="E107" s="56"/>
    </row>
    <row r="108" spans="1:5" x14ac:dyDescent="0.2">
      <c r="A108" s="54">
        <v>5121</v>
      </c>
      <c r="B108" s="51" t="s">
        <v>368</v>
      </c>
      <c r="C108" s="55">
        <v>198033.18</v>
      </c>
      <c r="D108" s="57">
        <f t="shared" si="0"/>
        <v>3.5966054103994415E-2</v>
      </c>
      <c r="E108" s="56"/>
    </row>
    <row r="109" spans="1:5" x14ac:dyDescent="0.2">
      <c r="A109" s="54">
        <v>5122</v>
      </c>
      <c r="B109" s="51" t="s">
        <v>369</v>
      </c>
      <c r="C109" s="55">
        <v>35722.300000000003</v>
      </c>
      <c r="D109" s="57">
        <f t="shared" si="0"/>
        <v>6.4877520752791018E-3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3809</v>
      </c>
      <c r="D111" s="57">
        <f t="shared" si="0"/>
        <v>6.9177649968613715E-4</v>
      </c>
      <c r="E111" s="56"/>
    </row>
    <row r="112" spans="1:5" x14ac:dyDescent="0.2">
      <c r="A112" s="54">
        <v>5125</v>
      </c>
      <c r="B112" s="51" t="s">
        <v>372</v>
      </c>
      <c r="C112" s="55">
        <v>38453.360000000001</v>
      </c>
      <c r="D112" s="57">
        <f t="shared" si="0"/>
        <v>6.9837570968681855E-3</v>
      </c>
      <c r="E112" s="56"/>
    </row>
    <row r="113" spans="1:5" x14ac:dyDescent="0.2">
      <c r="A113" s="54">
        <v>5126</v>
      </c>
      <c r="B113" s="51" t="s">
        <v>373</v>
      </c>
      <c r="C113" s="55">
        <v>163199.85999999999</v>
      </c>
      <c r="D113" s="57">
        <f t="shared" si="0"/>
        <v>2.963975529012014E-2</v>
      </c>
      <c r="E113" s="56"/>
    </row>
    <row r="114" spans="1:5" x14ac:dyDescent="0.2">
      <c r="A114" s="54">
        <v>5127</v>
      </c>
      <c r="B114" s="51" t="s">
        <v>374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38502.6</v>
      </c>
      <c r="D116" s="57">
        <f t="shared" si="0"/>
        <v>6.9926998836480608E-3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504435.74999999994</v>
      </c>
      <c r="D117" s="57">
        <f t="shared" si="0"/>
        <v>9.1613756222512818E-2</v>
      </c>
      <c r="E117" s="56"/>
    </row>
    <row r="118" spans="1:5" x14ac:dyDescent="0.2">
      <c r="A118" s="54">
        <v>5131</v>
      </c>
      <c r="B118" s="51" t="s">
        <v>378</v>
      </c>
      <c r="C118" s="55">
        <v>111608.17</v>
      </c>
      <c r="D118" s="57">
        <f t="shared" si="0"/>
        <v>2.0269863265680057E-2</v>
      </c>
      <c r="E118" s="56"/>
    </row>
    <row r="119" spans="1:5" x14ac:dyDescent="0.2">
      <c r="A119" s="54">
        <v>5132</v>
      </c>
      <c r="B119" s="51" t="s">
        <v>379</v>
      </c>
      <c r="C119" s="55">
        <v>13920</v>
      </c>
      <c r="D119" s="57">
        <f t="shared" si="0"/>
        <v>2.5280989434578707E-3</v>
      </c>
      <c r="E119" s="56"/>
    </row>
    <row r="120" spans="1:5" x14ac:dyDescent="0.2">
      <c r="A120" s="54">
        <v>5133</v>
      </c>
      <c r="B120" s="51" t="s">
        <v>380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381</v>
      </c>
      <c r="C121" s="55">
        <v>117274.69</v>
      </c>
      <c r="D121" s="57">
        <f t="shared" si="0"/>
        <v>2.1298995681275093E-2</v>
      </c>
      <c r="E121" s="56"/>
    </row>
    <row r="122" spans="1:5" x14ac:dyDescent="0.2">
      <c r="A122" s="54">
        <v>5135</v>
      </c>
      <c r="B122" s="51" t="s">
        <v>382</v>
      </c>
      <c r="C122" s="55">
        <v>63590.8</v>
      </c>
      <c r="D122" s="57">
        <f t="shared" si="0"/>
        <v>1.1549126026842009E-2</v>
      </c>
      <c r="E122" s="56"/>
    </row>
    <row r="123" spans="1:5" x14ac:dyDescent="0.2">
      <c r="A123" s="54">
        <v>5136</v>
      </c>
      <c r="B123" s="51" t="s">
        <v>383</v>
      </c>
      <c r="C123" s="55">
        <v>4488</v>
      </c>
      <c r="D123" s="57">
        <f t="shared" si="0"/>
        <v>8.1509396970107207E-4</v>
      </c>
      <c r="E123" s="56"/>
    </row>
    <row r="124" spans="1:5" x14ac:dyDescent="0.2">
      <c r="A124" s="54">
        <v>5137</v>
      </c>
      <c r="B124" s="51" t="s">
        <v>384</v>
      </c>
      <c r="C124" s="55">
        <v>1154.5999999999999</v>
      </c>
      <c r="D124" s="57">
        <f t="shared" si="0"/>
        <v>2.0969418391641214E-4</v>
      </c>
      <c r="E124" s="56"/>
    </row>
    <row r="125" spans="1:5" x14ac:dyDescent="0.2">
      <c r="A125" s="54">
        <v>5138</v>
      </c>
      <c r="B125" s="51" t="s">
        <v>385</v>
      </c>
      <c r="C125" s="55">
        <v>63510.49</v>
      </c>
      <c r="D125" s="57">
        <f t="shared" si="0"/>
        <v>1.1534540421515204E-2</v>
      </c>
      <c r="E125" s="56"/>
    </row>
    <row r="126" spans="1:5" x14ac:dyDescent="0.2">
      <c r="A126" s="54">
        <v>5139</v>
      </c>
      <c r="B126" s="51" t="s">
        <v>386</v>
      </c>
      <c r="C126" s="55">
        <v>128889</v>
      </c>
      <c r="D126" s="57">
        <f t="shared" si="0"/>
        <v>2.3408343730125108E-2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111008.64</v>
      </c>
      <c r="D127" s="57">
        <f t="shared" si="0"/>
        <v>2.0160978843297064E-2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111008.64</v>
      </c>
      <c r="D137" s="57">
        <f t="shared" si="0"/>
        <v>2.0160978843297064E-2</v>
      </c>
      <c r="E137" s="56"/>
    </row>
    <row r="138" spans="1:5" x14ac:dyDescent="0.2">
      <c r="A138" s="54">
        <v>5241</v>
      </c>
      <c r="B138" s="51" t="s">
        <v>396</v>
      </c>
      <c r="C138" s="55">
        <v>111008.64</v>
      </c>
      <c r="D138" s="57">
        <f t="shared" si="0"/>
        <v>2.0160978843297064E-2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  <row r="220" spans="1:5" s="194" customFormat="1" x14ac:dyDescent="0.3">
      <c r="B220" s="194" t="s">
        <v>664</v>
      </c>
      <c r="C220" s="194" t="s">
        <v>671</v>
      </c>
    </row>
    <row r="221" spans="1:5" s="194" customFormat="1" x14ac:dyDescent="0.3">
      <c r="B221" s="194" t="s">
        <v>666</v>
      </c>
      <c r="D221" s="195" t="s">
        <v>667</v>
      </c>
      <c r="E221" s="195"/>
    </row>
    <row r="222" spans="1:5" s="194" customFormat="1" x14ac:dyDescent="0.3">
      <c r="B222" s="194" t="s">
        <v>668</v>
      </c>
      <c r="D222" s="195" t="s">
        <v>669</v>
      </c>
      <c r="E222" s="19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0.399999999999999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31" sqref="A31:XFD33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899999999999999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899999999999999" customHeight="1" x14ac:dyDescent="0.2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2424341.91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1144499.75</v>
      </c>
    </row>
    <row r="15" spans="1:5" x14ac:dyDescent="0.2">
      <c r="A15" s="33">
        <v>3220</v>
      </c>
      <c r="B15" s="29" t="s">
        <v>469</v>
      </c>
      <c r="C15" s="34">
        <v>8243447.2000000002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5" x14ac:dyDescent="0.2">
      <c r="A17" s="33">
        <v>3231</v>
      </c>
      <c r="B17" s="29" t="s">
        <v>471</v>
      </c>
      <c r="C17" s="34">
        <v>0</v>
      </c>
    </row>
    <row r="18" spans="1:5" x14ac:dyDescent="0.2">
      <c r="A18" s="33">
        <v>3232</v>
      </c>
      <c r="B18" s="29" t="s">
        <v>472</v>
      </c>
      <c r="C18" s="34">
        <v>0</v>
      </c>
    </row>
    <row r="19" spans="1:5" x14ac:dyDescent="0.2">
      <c r="A19" s="33">
        <v>3233</v>
      </c>
      <c r="B19" s="29" t="s">
        <v>473</v>
      </c>
      <c r="C19" s="34">
        <v>0</v>
      </c>
    </row>
    <row r="20" spans="1:5" x14ac:dyDescent="0.2">
      <c r="A20" s="33">
        <v>3239</v>
      </c>
      <c r="B20" s="29" t="s">
        <v>474</v>
      </c>
      <c r="C20" s="34">
        <v>0</v>
      </c>
    </row>
    <row r="21" spans="1:5" x14ac:dyDescent="0.2">
      <c r="A21" s="33">
        <v>3240</v>
      </c>
      <c r="B21" s="29" t="s">
        <v>475</v>
      </c>
      <c r="C21" s="34">
        <f>SUM(C22:C24)</f>
        <v>0</v>
      </c>
    </row>
    <row r="22" spans="1:5" x14ac:dyDescent="0.2">
      <c r="A22" s="33">
        <v>3241</v>
      </c>
      <c r="B22" s="29" t="s">
        <v>476</v>
      </c>
      <c r="C22" s="34">
        <v>0</v>
      </c>
    </row>
    <row r="23" spans="1:5" x14ac:dyDescent="0.2">
      <c r="A23" s="33">
        <v>3242</v>
      </c>
      <c r="B23" s="29" t="s">
        <v>477</v>
      </c>
      <c r="C23" s="34">
        <v>0</v>
      </c>
    </row>
    <row r="24" spans="1:5" x14ac:dyDescent="0.2">
      <c r="A24" s="33">
        <v>3243</v>
      </c>
      <c r="B24" s="29" t="s">
        <v>478</v>
      </c>
      <c r="C24" s="34">
        <v>0</v>
      </c>
    </row>
    <row r="25" spans="1:5" x14ac:dyDescent="0.2">
      <c r="A25" s="33">
        <v>3250</v>
      </c>
      <c r="B25" s="29" t="s">
        <v>479</v>
      </c>
      <c r="C25" s="34">
        <f>SUM(C26:C27)</f>
        <v>0</v>
      </c>
    </row>
    <row r="26" spans="1:5" x14ac:dyDescent="0.2">
      <c r="A26" s="33">
        <v>3251</v>
      </c>
      <c r="B26" s="29" t="s">
        <v>480</v>
      </c>
      <c r="C26" s="34">
        <v>0</v>
      </c>
    </row>
    <row r="27" spans="1:5" x14ac:dyDescent="0.2">
      <c r="A27" s="33">
        <v>3252</v>
      </c>
      <c r="B27" s="29" t="s">
        <v>481</v>
      </c>
      <c r="C27" s="34">
        <v>0</v>
      </c>
    </row>
    <row r="29" spans="1:5" x14ac:dyDescent="0.2">
      <c r="B29" s="29" t="s">
        <v>625</v>
      </c>
    </row>
    <row r="31" spans="1:5" s="194" customFormat="1" x14ac:dyDescent="0.3">
      <c r="B31" s="194" t="s">
        <v>664</v>
      </c>
      <c r="C31" s="194" t="s">
        <v>671</v>
      </c>
    </row>
    <row r="32" spans="1:5" s="194" customFormat="1" x14ac:dyDescent="0.3">
      <c r="B32" s="194" t="s">
        <v>666</v>
      </c>
      <c r="D32" s="195" t="s">
        <v>667</v>
      </c>
      <c r="E32" s="195"/>
    </row>
    <row r="33" spans="2:5" s="194" customFormat="1" x14ac:dyDescent="0.3">
      <c r="B33" s="194" t="s">
        <v>668</v>
      </c>
      <c r="D33" s="195" t="s">
        <v>669</v>
      </c>
      <c r="E33" s="19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topLeftCell="A79" workbookViewId="0">
      <selection activeCell="A124" sqref="A124:XFD126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899999999999999" customHeight="1" x14ac:dyDescent="0.3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899999999999999" customHeight="1" x14ac:dyDescent="0.3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4926311.49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3973459.05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4926311.49</v>
      </c>
      <c r="D15" s="135">
        <f>SUM(D8:D14)</f>
        <v>3973459.05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1144499.75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88004.86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88004.86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88004.86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88004.86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38322.82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38322.82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38322.82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5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5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5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5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5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5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5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5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5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5" x14ac:dyDescent="0.2">
      <c r="A122" s="131"/>
      <c r="B122" s="143" t="s">
        <v>647</v>
      </c>
      <c r="C122" s="135">
        <f>C47+C48+C100-C106-C109</f>
        <v>1106176.93</v>
      </c>
      <c r="D122" s="135">
        <f>D47+D48+D100-D106-D109</f>
        <v>88004.86</v>
      </c>
    </row>
    <row r="124" spans="1:5" s="194" customFormat="1" x14ac:dyDescent="0.3">
      <c r="B124" s="194" t="s">
        <v>664</v>
      </c>
      <c r="C124" s="194" t="s">
        <v>671</v>
      </c>
    </row>
    <row r="125" spans="1:5" s="194" customFormat="1" x14ac:dyDescent="0.3">
      <c r="B125" s="194" t="s">
        <v>666</v>
      </c>
      <c r="D125" s="195" t="s">
        <v>667</v>
      </c>
      <c r="E125" s="195"/>
    </row>
    <row r="126" spans="1:5" s="194" customFormat="1" x14ac:dyDescent="0.3">
      <c r="B126" s="194" t="s">
        <v>668</v>
      </c>
      <c r="D126" s="195" t="s">
        <v>669</v>
      </c>
      <c r="E126" s="19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2019-02-13T21:19:08Z</cp:lastPrinted>
  <dcterms:created xsi:type="dcterms:W3CDTF">2012-12-11T20:36:24Z</dcterms:created>
  <dcterms:modified xsi:type="dcterms:W3CDTF">2023-08-16T18:58:18Z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